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955" windowHeight="58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<sst xmlns="http://schemas.openxmlformats.org/spreadsheetml/2006/main" count="24" uniqueCount="24">
  <si>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Tarp</t>
  </si>
  <si>
    <t>Name:</t>
  </si>
  <si>
    <t>Gate Setting:</t>
  </si>
  <si>
    <t>Gear/Speed:</t>
  </si>
  <si>
    <t>Notes:</t>
  </si>
  <si>
    <t>Spreader:</t>
  </si>
  <si>
    <t>Tarp Spacing (ft):</t>
  </si>
  <si>
    <t>(Edit only the data in colored boxes)</t>
  </si>
  <si>
    <t>Enter the tarp size and spacing and the weight of manure on each tarp.</t>
  </si>
  <si>
    <t xml:space="preserve">Date: </t>
  </si>
  <si>
    <t>This spreadsheet works for calibration with 7 tarps.</t>
  </si>
  <si>
    <t>Size of tarp (sq. ft.):</t>
  </si>
  <si>
    <t>Weight 
(lb)</t>
  </si>
  <si>
    <t>Position
(ft from ctr)</t>
  </si>
  <si>
    <t>Rate 
(tons/acre)</t>
  </si>
  <si>
    <t>Average
Rate
(tons/acre)</t>
  </si>
  <si>
    <t>Lane
Spacing
(ft)</t>
  </si>
  <si>
    <t>Total</t>
  </si>
  <si>
    <t>Average</t>
  </si>
  <si>
    <t xml:space="preserve">   LITTER SPREADER CALIBRATION (7 tarps)</t>
  </si>
  <si>
    <t>Lane Spacing</t>
  </si>
  <si>
    <t>3, 15 mph</t>
  </si>
  <si>
    <t>No diverter, gate wide open, dumped behind spreader</t>
  </si>
  <si>
    <t>Model XX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</si>
</sst>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9.7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10.2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Spreader Distribution
(Single Pass)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9675"/>
          <c:w val="0.923"/>
          <c:h val="0.7035"/>
        </c:manualLayout>
      </c:layout>
      <c:lineChart>
        <c:grouping val="standard"/>
        <c:varyColors val="0"/>
        <c:ser>
          <c:idx val="0"/>
          <c:order val="0"/>
          <c:tx>
            <c:v>Tons/acre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Sheet2!$D$15:$D$21</c:f>
              <c:numCache/>
            </c:numRef>
          </c:cat>
          <c:val>
            <c:numRef>
              <c:f>Sheet2!$C$15:$C$21</c:f>
              <c:numCache/>
            </c:numRef>
          </c:val>
          <c:smooth val="0"/>
        </c:ser>
        <c:marker val="1"/>
        <c:axId val="6876974"/>
        <c:axId val="61892767"/>
      </c:lineChart>
      <c:catAx>
        <c:axId val="6876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from center (ft)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2767"/>
        <c:crosses val="autoZero"/>
        <c:auto val="1"/>
        <c:lblOffset val="100"/>
        <c:tickLblSkip val="1"/>
        <c:noMultiLvlLbl val="0"/>
      </c:catAx>
      <c:valAx>
        <c:axId val="61892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Tons/Acre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6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Effect of Lane Spacing on Distribution Pattern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075"/>
          <c:w val="0.87125"/>
          <c:h val="0.7635"/>
        </c:manualLayout>
      </c:layout>
      <c:lineChart>
        <c:grouping val="standard"/>
        <c:varyColors val="0"/>
        <c:ser>
          <c:idx val="0"/>
          <c:order val="0"/>
          <c:tx>
            <c:v>Single Pass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Sheet2!$D$15:$D$21</c:f>
              <c:numCache/>
            </c:numRef>
          </c:cat>
          <c:val>
            <c:numRef>
              <c:f>Sheet2!$C$15:$C$21</c:f>
              <c:numCache/>
            </c:numRef>
          </c:val>
          <c:smooth val="0"/>
        </c:ser>
        <c:ser>
          <c:idx val="3"/>
          <c:order val="1"/>
          <c:tx>
            <c:strRef>
              <c:f>Sheet2!$E$75</c:f>
              <c:strCache>
                <c:ptCount val="1"/>
                <c:pt idx="0">
                  <c:v>40</c:v>
                </c:pt>
              </c:strCache>
            </c:strRef>
          </c:tx>
          <c:spPr>
            <a:ln w="25400">
              <a:solidFill>
                <a:srgbClr val="993366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Sheet2!$D$15:$D$21</c:f>
              <c:numCache/>
            </c:numRef>
          </c:cat>
          <c:val>
            <c:numRef>
              <c:f>Sheet2!$E$76:$E$82</c:f>
              <c:numCache/>
            </c:numRef>
          </c:val>
          <c:smooth val="0"/>
        </c:ser>
        <c:ser>
          <c:idx val="2"/>
          <c:order val="2"/>
          <c:tx>
            <c:strRef>
              <c:f>Sheet2!$D$75</c:f>
              <c:strCache>
                <c:ptCount val="1"/>
                <c:pt idx="0">
                  <c:v>32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Sheet2!$D$15:$D$21</c:f>
              <c:numCache/>
            </c:numRef>
          </c:cat>
          <c:val>
            <c:numRef>
              <c:f>Sheet2!$D$76:$D$82</c:f>
              <c:numCache/>
            </c:numRef>
          </c:val>
          <c:smooth val="0"/>
        </c:ser>
        <c:ser>
          <c:idx val="1"/>
          <c:order val="3"/>
          <c:tx>
            <c:strRef>
              <c:f>Sheet2!$C$75</c:f>
              <c:strCache>
                <c:ptCount val="1"/>
                <c:pt idx="0">
                  <c:v>24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Sheet2!$D$15:$D$21</c:f>
              <c:numCache/>
            </c:numRef>
          </c:cat>
          <c:val>
            <c:numRef>
              <c:f>Sheet2!$C$76:$C$82</c:f>
              <c:numCache/>
            </c:numRef>
          </c:val>
          <c:smooth val="0"/>
        </c:ser>
        <c:ser>
          <c:idx val="4"/>
          <c:order val="4"/>
          <c:tx>
            <c:strRef>
              <c:f>Sheet2!$B$75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Sheet2!$B$76:$B$82</c:f>
              <c:numCache/>
            </c:numRef>
          </c:val>
          <c:smooth val="0"/>
        </c:ser>
        <c:marker val="1"/>
        <c:axId val="20163992"/>
        <c:axId val="47258201"/>
      </c:lineChart>
      <c:catAx>
        <c:axId val="2016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from Center (ft)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8201"/>
        <c:crosses val="autoZero"/>
        <c:auto val="1"/>
        <c:lblOffset val="100"/>
        <c:tickLblSkip val="1"/>
        <c:noMultiLvlLbl val="0"/>
      </c:catAx>
      <c:valAx>
        <c:axId val="47258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Tons/acre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3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175"/>
          <c:w val="0.9912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25</xdr:row>
      <xdr:rowOff>0</xdr:rowOff>
    </xdr:from>
    <xdr:to>
      <xdr:col>8</xdr:col>
      <xdr:colOff>514350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180975" y="4371975"/>
        <a:ext cx="52768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8</xdr:col>
      <xdr:colOff>552450</xdr:colOff>
      <xdr:row>69</xdr:row>
      <xdr:rowOff>142875</xdr:rowOff>
    </xdr:to>
    <xdr:graphicFrame>
      <xdr:nvGraphicFramePr>
        <xdr:cNvPr id="2" name="Chart 2"/>
        <xdr:cNvGraphicFramePr/>
      </xdr:nvGraphicFramePr>
      <xdr:xfrm>
        <a:off x="0" y="8372475"/>
        <a:ext cx="54959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3" max="3" width="10.28125" style="0" customWidth="1"/>
    <col min="4" max="4" width="10.7109375" style="0" customWidth="1"/>
    <col min="5" max="5" width="5.28125" style="0" customWidth="1"/>
    <col min="6" max="6" width="10.00390625" style="0" customWidth="1"/>
    <col min="7" max="7" width="10.421875" style="0" customWidth="1"/>
  </cols>
  <sheetData>
    <row r="1" spans="1:9" ht="12.75">
      <c r="A1" s="1" t="s">
        <v>19</v>
      </c>
      <c r="G1" s="2" t="s">
        <v>9</v>
      </c>
      <c r="H1" s="10"/>
      <c r="I1" s="10"/>
    </row>
    <row r="3" ht="12.75">
      <c r="B3" t="s">
        <v>10</v>
      </c>
    </row>
    <row r="4" ht="12.75">
      <c r="B4" t="s">
        <v>8</v>
      </c>
    </row>
    <row r="5" ht="12.75">
      <c r="B5" t="s">
        <v>7</v>
      </c>
    </row>
    <row r="7" spans="1:5" ht="12.75">
      <c r="A7" s="1" t="s">
        <v>1</v>
      </c>
      <c r="B7" s="10"/>
      <c r="C7" s="10"/>
      <c r="D7" s="10"/>
      <c r="E7" s="10"/>
    </row>
    <row r="8" spans="6:9" ht="12.75">
      <c r="F8" s="2" t="s">
        <v>5</v>
      </c>
      <c r="G8" s="2"/>
      <c r="H8" s="10" t="s">
        <v>23</v>
      </c>
      <c r="I8" s="10"/>
    </row>
    <row r="9" spans="1:9" ht="12.75">
      <c r="A9" s="2" t="s">
        <v>6</v>
      </c>
      <c r="B9" s="2"/>
      <c r="C9" s="2"/>
      <c r="D9" s="11">
        <v>8</v>
      </c>
      <c r="F9" s="2" t="s">
        <v>2</v>
      </c>
      <c r="G9" s="2"/>
      <c r="H9" s="10">
        <v>5</v>
      </c>
      <c r="I9" s="10"/>
    </row>
    <row r="10" spans="1:9" ht="12.75">
      <c r="A10" s="2" t="s">
        <v>11</v>
      </c>
      <c r="B10" s="2"/>
      <c r="C10" s="2"/>
      <c r="D10" s="11">
        <v>21.8</v>
      </c>
      <c r="F10" s="2" t="s">
        <v>3</v>
      </c>
      <c r="G10" s="2"/>
      <c r="H10" s="10" t="s">
        <v>21</v>
      </c>
      <c r="I10" s="10"/>
    </row>
    <row r="12" spans="1:9" ht="12.75">
      <c r="A12" s="1" t="s">
        <v>4</v>
      </c>
      <c r="B12" s="10" t="s">
        <v>22</v>
      </c>
      <c r="C12" s="10"/>
      <c r="D12" s="10"/>
      <c r="E12" s="10"/>
      <c r="F12" s="10"/>
      <c r="G12" s="10"/>
      <c r="H12" s="10"/>
      <c r="I12" s="10"/>
    </row>
    <row r="14" spans="1:7" s="1" customFormat="1" ht="38.25">
      <c r="A14" s="5" t="s">
        <v>0</v>
      </c>
      <c r="B14" s="6" t="s">
        <v>12</v>
      </c>
      <c r="C14" s="6" t="s">
        <v>14</v>
      </c>
      <c r="D14" s="6" t="s">
        <v>13</v>
      </c>
      <c r="F14" s="6" t="s">
        <v>16</v>
      </c>
      <c r="G14" s="6" t="s">
        <v>15</v>
      </c>
    </row>
    <row r="15" spans="1:7" ht="12.75">
      <c r="A15" s="4">
        <v>1</v>
      </c>
      <c r="B15" s="12">
        <v>0.2</v>
      </c>
      <c r="C15" s="3">
        <f aca="true" t="shared" si="0" ref="C15:C21">B15*21.8/$D$10</f>
        <v>0.2</v>
      </c>
      <c r="D15" s="3">
        <f>0-3*D9</f>
        <v>-24</v>
      </c>
      <c r="F15" s="4">
        <f>D9</f>
        <v>8</v>
      </c>
      <c r="G15" s="9">
        <f>$C$23*7*$D$9/F15</f>
        <v>7.09</v>
      </c>
    </row>
    <row r="16" spans="1:7" ht="12.75">
      <c r="A16" s="4">
        <v>2</v>
      </c>
      <c r="B16" s="12">
        <v>0.82</v>
      </c>
      <c r="C16" s="3">
        <f t="shared" si="0"/>
        <v>0.8200000000000001</v>
      </c>
      <c r="D16" s="3">
        <f>0-2*D9</f>
        <v>-16</v>
      </c>
      <c r="F16" s="4">
        <f>2*D9</f>
        <v>16</v>
      </c>
      <c r="G16" s="9">
        <f>$C$23*7*$D$9/F16</f>
        <v>3.545</v>
      </c>
    </row>
    <row r="17" spans="1:7" ht="12.75">
      <c r="A17" s="4">
        <v>3</v>
      </c>
      <c r="B17" s="12">
        <v>1.1</v>
      </c>
      <c r="C17" s="3">
        <f t="shared" si="0"/>
        <v>1.1</v>
      </c>
      <c r="D17" s="3">
        <f>0-D9</f>
        <v>-8</v>
      </c>
      <c r="F17" s="4">
        <f>3*D9</f>
        <v>24</v>
      </c>
      <c r="G17" s="9">
        <f>$C$23*7*$D$9/F17</f>
        <v>2.3633333333333333</v>
      </c>
    </row>
    <row r="18" spans="1:7" ht="12.75">
      <c r="A18" s="4">
        <v>4</v>
      </c>
      <c r="B18" s="12">
        <v>3</v>
      </c>
      <c r="C18" s="3">
        <f t="shared" si="0"/>
        <v>3</v>
      </c>
      <c r="D18" s="3">
        <v>0</v>
      </c>
      <c r="F18" s="4">
        <f>4*D9</f>
        <v>32</v>
      </c>
      <c r="G18" s="9">
        <f>$C$23*7*$D$9/F18</f>
        <v>1.7725</v>
      </c>
    </row>
    <row r="19" spans="1:7" ht="12.75">
      <c r="A19" s="4">
        <v>5</v>
      </c>
      <c r="B19" s="12">
        <v>1.08</v>
      </c>
      <c r="C19" s="3">
        <f t="shared" si="0"/>
        <v>1.08</v>
      </c>
      <c r="D19" s="3">
        <f>D9</f>
        <v>8</v>
      </c>
      <c r="F19" s="4">
        <f>5*D9</f>
        <v>40</v>
      </c>
      <c r="G19" s="9">
        <f>$C$23*7*$D$9/F19</f>
        <v>1.418</v>
      </c>
    </row>
    <row r="20" spans="1:7" ht="12.75">
      <c r="A20" s="4">
        <v>6</v>
      </c>
      <c r="B20" s="12">
        <v>0.75</v>
      </c>
      <c r="C20" s="3">
        <f t="shared" si="0"/>
        <v>0.75</v>
      </c>
      <c r="D20" s="3">
        <f>2*D9</f>
        <v>16</v>
      </c>
      <c r="G20" s="3"/>
    </row>
    <row r="21" spans="1:7" ht="12.75">
      <c r="A21" s="4">
        <v>7</v>
      </c>
      <c r="B21" s="13">
        <v>0.14</v>
      </c>
      <c r="C21" s="3">
        <f t="shared" si="0"/>
        <v>0.14</v>
      </c>
      <c r="D21" s="3">
        <f>3*D9</f>
        <v>24</v>
      </c>
      <c r="F21" s="3"/>
      <c r="G21" s="3"/>
    </row>
    <row r="22" spans="1:7" ht="12.75">
      <c r="A22" s="4" t="s">
        <v>17</v>
      </c>
      <c r="B22" s="7">
        <f>SUM(B15:B21)</f>
        <v>7.09</v>
      </c>
      <c r="C22" s="7">
        <f>SUM(C15:C21)</f>
        <v>7.09</v>
      </c>
      <c r="D22" s="3"/>
      <c r="F22" s="3"/>
      <c r="G22" s="3"/>
    </row>
    <row r="23" spans="1:7" ht="12.75">
      <c r="A23" s="4" t="s">
        <v>18</v>
      </c>
      <c r="B23" s="8">
        <f>AVERAGE(B15:B21)</f>
        <v>1.012857142857143</v>
      </c>
      <c r="C23" s="8">
        <f>AVERAGE(C15:C21)</f>
        <v>1.012857142857143</v>
      </c>
      <c r="D23" s="3"/>
      <c r="F23" s="3"/>
      <c r="G23" s="3"/>
    </row>
    <row r="70" s="1" customFormat="1" ht="12.75"/>
    <row r="73" spans="1:4" ht="12.75">
      <c r="A73" s="1"/>
      <c r="B73" s="1"/>
      <c r="C73" s="1" t="s">
        <v>20</v>
      </c>
      <c r="D73" s="1"/>
    </row>
    <row r="75" spans="2:5" ht="12.75">
      <c r="B75" s="4">
        <f>2*D9</f>
        <v>16</v>
      </c>
      <c r="C75" s="4">
        <f>3*D9</f>
        <v>24</v>
      </c>
      <c r="D75" s="4">
        <f>4*D9</f>
        <v>32</v>
      </c>
      <c r="E75" s="4">
        <f>5*D9</f>
        <v>40</v>
      </c>
    </row>
    <row r="76" spans="1:5" ht="12.75">
      <c r="A76" s="4">
        <v>1</v>
      </c>
      <c r="B76" s="3">
        <f>C15+C17+C19+C21</f>
        <v>2.52</v>
      </c>
      <c r="C76" s="3">
        <f>C15+C18+C21</f>
        <v>3.3400000000000003</v>
      </c>
      <c r="D76" s="3">
        <f>C15+C19</f>
        <v>1.28</v>
      </c>
      <c r="E76" s="3">
        <f>C15+C20</f>
        <v>0.95</v>
      </c>
    </row>
    <row r="77" spans="1:5" ht="12.75">
      <c r="A77" s="4">
        <v>2</v>
      </c>
      <c r="B77" s="3">
        <f>C16+C18+C20</f>
        <v>4.57</v>
      </c>
      <c r="C77" s="3">
        <f>C16+C19</f>
        <v>1.9000000000000001</v>
      </c>
      <c r="D77" s="3">
        <f>C16+C20</f>
        <v>1.57</v>
      </c>
      <c r="E77" s="3">
        <f>C16+C21</f>
        <v>0.9600000000000001</v>
      </c>
    </row>
    <row r="78" spans="1:5" ht="12.75">
      <c r="A78" s="4">
        <v>3</v>
      </c>
      <c r="B78" s="3">
        <f>C17+C19+C21+C15</f>
        <v>2.5200000000000005</v>
      </c>
      <c r="C78" s="3">
        <f>C17+C20</f>
        <v>1.85</v>
      </c>
      <c r="D78" s="3">
        <f>C17+C21</f>
        <v>1.2400000000000002</v>
      </c>
      <c r="E78" s="3">
        <f>C17</f>
        <v>1.1</v>
      </c>
    </row>
    <row r="79" spans="1:5" ht="12.75">
      <c r="A79" s="4">
        <v>4</v>
      </c>
      <c r="B79" s="3">
        <f>C18+C20+C16</f>
        <v>4.57</v>
      </c>
      <c r="C79" s="3">
        <f>C18+C21+C15</f>
        <v>3.3400000000000003</v>
      </c>
      <c r="D79" s="3">
        <f>C18</f>
        <v>3</v>
      </c>
      <c r="E79" s="3">
        <f>C18</f>
        <v>3</v>
      </c>
    </row>
    <row r="80" spans="1:5" ht="12.75">
      <c r="A80" s="4">
        <v>5</v>
      </c>
      <c r="B80" s="3">
        <f>C19+C21+C15+C17</f>
        <v>2.5200000000000005</v>
      </c>
      <c r="C80" s="3">
        <f>C19+C16</f>
        <v>1.9000000000000001</v>
      </c>
      <c r="D80" s="3">
        <v>1.28</v>
      </c>
      <c r="E80" s="3">
        <f>C19</f>
        <v>1.08</v>
      </c>
    </row>
    <row r="81" spans="1:5" ht="12.75">
      <c r="A81" s="4">
        <v>6</v>
      </c>
      <c r="B81" s="3">
        <f>C20+C18+C16</f>
        <v>4.57</v>
      </c>
      <c r="C81" s="3">
        <f>C20+C17</f>
        <v>1.85</v>
      </c>
      <c r="D81" s="3">
        <f>C20+C16</f>
        <v>1.57</v>
      </c>
      <c r="E81" s="3">
        <f>C20+C15</f>
        <v>0.95</v>
      </c>
    </row>
    <row r="82" spans="1:5" ht="12.75">
      <c r="A82" s="4">
        <v>7</v>
      </c>
      <c r="B82" s="3">
        <f>C21+C19+C17+C15</f>
        <v>2.5200000000000005</v>
      </c>
      <c r="C82" s="3">
        <f>C21+C18+C15</f>
        <v>3.3400000000000003</v>
      </c>
      <c r="D82" s="3">
        <f>C21+C17</f>
        <v>1.2400000000000002</v>
      </c>
      <c r="E82" s="3">
        <f>C21+C16</f>
        <v>0.9600000000000001</v>
      </c>
    </row>
  </sheetData>
  <sheetProtection sheet="1" objects="1" scenarios="1" selectLockedCells="1"/>
  <protectedRanges>
    <protectedRange password="CF11" sqref="D9:D10 B7 H1 H8:I10 B15:B21 B12 B12:I12 B7:E7 H1:I1" name="Inputs"/>
  </protectedRanges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 Bio &amp; Ag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M. Bass</dc:creator>
  <cp:keywords/>
  <dc:description/>
  <cp:lastModifiedBy>Melony L. Wilson</cp:lastModifiedBy>
  <cp:lastPrinted>2007-12-11T14:52:47Z</cp:lastPrinted>
  <dcterms:created xsi:type="dcterms:W3CDTF">2006-08-31T15:40:40Z</dcterms:created>
  <dcterms:modified xsi:type="dcterms:W3CDTF">2009-09-02T14:19:27Z</dcterms:modified>
  <cp:category/>
  <cp:version/>
  <cp:contentType/>
  <cp:contentStatus/>
</cp:coreProperties>
</file>